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0115" windowHeight="97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1" i="1" l="1"/>
  <c r="M61" i="1"/>
  <c r="M60" i="1"/>
  <c r="L60" i="1"/>
  <c r="G50" i="1" l="1"/>
  <c r="G55" i="1"/>
  <c r="H19" i="1" l="1"/>
  <c r="G4" i="1" l="1"/>
  <c r="H4" i="1" s="1"/>
  <c r="G37" i="1"/>
  <c r="H6" i="1"/>
</calcChain>
</file>

<file path=xl/sharedStrings.xml><?xml version="1.0" encoding="utf-8"?>
<sst xmlns="http://schemas.openxmlformats.org/spreadsheetml/2006/main" count="355" uniqueCount="230">
  <si>
    <t>RELACIÓN DE CONTRATOS  DE PRESTACION DE SERVICIOS AÑO 2017</t>
  </si>
  <si>
    <t>NOMBRE</t>
  </si>
  <si>
    <t>OBJETO</t>
  </si>
  <si>
    <t xml:space="preserve">FECHA DE INICIO </t>
  </si>
  <si>
    <t xml:space="preserve">FECHA DE TERMINACION </t>
  </si>
  <si>
    <t>SUPERVISOR</t>
  </si>
  <si>
    <t>VALOR MENSUAL</t>
  </si>
  <si>
    <t>VALOR TOTAL</t>
  </si>
  <si>
    <t>FERNANDO MURGUEITIO MILLAN</t>
  </si>
  <si>
    <t>ASESOR DE COMUNICACIONES DE PRESIDENCIA</t>
  </si>
  <si>
    <t>23 DE ENERO DE 2017</t>
  </si>
  <si>
    <t>15 DE DICIEMBRE DE 2017</t>
  </si>
  <si>
    <t>PRESIDENTE DEL DIRECTORIO NACIONAL</t>
  </si>
  <si>
    <t>SUMMAS CONSLUTING GROUP</t>
  </si>
  <si>
    <t>AUDITORIA INTERNA DNC</t>
  </si>
  <si>
    <t>2 DE ENERO DE 2017</t>
  </si>
  <si>
    <t>2 DE FEBRERO DE 2017</t>
  </si>
  <si>
    <t>GERENCIA ADMINISTRATIVA</t>
  </si>
  <si>
    <t>IVA INCLUIDO</t>
  </si>
  <si>
    <t>OTROSI No, 1</t>
  </si>
  <si>
    <t xml:space="preserve">3 DE FEBRERO DE 2017 </t>
  </si>
  <si>
    <t>3 DE MARZO DE 2017</t>
  </si>
  <si>
    <t xml:space="preserve">4 DE MARZO DE 2017 </t>
  </si>
  <si>
    <t>30 DE DICIEMBRE DE 2017</t>
  </si>
  <si>
    <t>AMADEO DELGADO RIVERA</t>
  </si>
  <si>
    <t>ABOGADO JURICA</t>
  </si>
  <si>
    <t>25 DE ENERO DE 2017</t>
  </si>
  <si>
    <t>ORFA PATRICIA MONROY</t>
  </si>
  <si>
    <t>67.712.00</t>
  </si>
  <si>
    <t>ANDRES MEJIA VERGNAUD</t>
  </si>
  <si>
    <t>ASESOR TEMATICO PRESIDENCIA</t>
  </si>
  <si>
    <t>14 DE FEBRERO DE 2017</t>
  </si>
  <si>
    <t>HUGO ERNESTO CONDE CABRERA</t>
  </si>
  <si>
    <t>CONTADOR FONDO</t>
  </si>
  <si>
    <t>2 DE MARZO DE 2017</t>
  </si>
  <si>
    <t>3 DE JUNIO DE 2017</t>
  </si>
  <si>
    <t>OTROSI No, 2</t>
  </si>
  <si>
    <t>GABRIEL BARBOSA SANCHEZ</t>
  </si>
  <si>
    <t>CONDUCTOR SECRETARIA GENERAL</t>
  </si>
  <si>
    <t>1 MARZO DE 2017</t>
  </si>
  <si>
    <t>30 DE AGOSTO DE 2017</t>
  </si>
  <si>
    <t>SECRETARIO GENERAL</t>
  </si>
  <si>
    <t>MARIA JULIANA SANTOS</t>
  </si>
  <si>
    <t>MANEJO DE REDES SOCIALES</t>
  </si>
  <si>
    <t>6 DE MARZO DE 2017</t>
  </si>
  <si>
    <t>5 JUNIO DE 2017</t>
  </si>
  <si>
    <t>6 DE JUNIO DE 2017</t>
  </si>
  <si>
    <t>5 SEPT DE 2017</t>
  </si>
  <si>
    <t>JOSE ERNESTO CASTAÑEDA</t>
  </si>
  <si>
    <t>Revisor Fiscal</t>
  </si>
  <si>
    <t>10 DE MARZO DE 2017</t>
  </si>
  <si>
    <t>CAROLINA VARGAS MURCIA</t>
  </si>
  <si>
    <t>REVISORIA FISCA</t>
  </si>
  <si>
    <t>11 DE MARZO DE 2017</t>
  </si>
  <si>
    <t>OSCAR MOISES MONTES ARARAT</t>
  </si>
  <si>
    <t xml:space="preserve">Asesor de la Vicepresidencia del Partido  Conservador </t>
  </si>
  <si>
    <t>01 DE ABRIL DE 2017</t>
  </si>
  <si>
    <t>SECRETARIO TECNICO DE NUEVAS GENERACIONES</t>
  </si>
  <si>
    <t>MELQUISEDEC TORRES ORTIZ</t>
  </si>
  <si>
    <t>asesoría en materia de seguimiento legislativo  para la Presidencia del Partido Conservador Colombiano</t>
  </si>
  <si>
    <t>24 DE MARZO DE 2017</t>
  </si>
  <si>
    <t>PRESIENTE DEL DIRECTORIO NACIONAL</t>
  </si>
  <si>
    <t>KATERIN GARCIA</t>
  </si>
  <si>
    <t>APOYO LOGISTICO  ACADEMIA DEL PENSAMIENTO</t>
  </si>
  <si>
    <t>1 ABRIL DE 2017</t>
  </si>
  <si>
    <t>30 JUNIO DE 2017</t>
  </si>
  <si>
    <t>CARLOS MARTINEZ SIMAHAN</t>
  </si>
  <si>
    <t>JENNY PATRICIA CEPEDA HERNANDEZ</t>
  </si>
  <si>
    <t>Asistente de Veeduria</t>
  </si>
  <si>
    <t>17 DE ABRIL DE 2017</t>
  </si>
  <si>
    <t xml:space="preserve">16 DE JULIO DE 2017 </t>
  </si>
  <si>
    <t xml:space="preserve">VEEDOR DEL PARTIDO CONSERVADOR </t>
  </si>
  <si>
    <t>18 DE JULIO DE 2017</t>
  </si>
  <si>
    <t xml:space="preserve">15 DE DICIEMBRE DE 2017 </t>
  </si>
  <si>
    <t>SEXTO SENTIDO</t>
  </si>
  <si>
    <t>VIDEO INSTITUCIONAL</t>
  </si>
  <si>
    <t>18 DE ABRIL DE 2017</t>
  </si>
  <si>
    <t>17 MAYO DE 2017</t>
  </si>
  <si>
    <t>GERENCIA ADMINISTRATIVA EN ACOMPAÑAMIENTO DEL ASESOR DE COMUNICACIONES</t>
  </si>
  <si>
    <t>JAVIER LOAIZA</t>
  </si>
  <si>
    <t>CONSULTORIA</t>
  </si>
  <si>
    <t>15 DE MAYO DE 2017</t>
  </si>
  <si>
    <t>15 DE NOVIEMBRE DE 2017</t>
  </si>
  <si>
    <t>KARPF PRODUCCIONES LTDA</t>
  </si>
  <si>
    <t>MONTAJE,DESMONTAJE Y ESCENOGRAFIA EVENTO PARTIDOS CENTRO DERECHA</t>
  </si>
  <si>
    <t>4 DE MAYO DE 2017</t>
  </si>
  <si>
    <t>11 DE MAYO DEL 2017</t>
  </si>
  <si>
    <t>JULIETA GOENAGA</t>
  </si>
  <si>
    <t>PAPEL PROTAGONICO</t>
  </si>
  <si>
    <t>ALQUILER EQUIPOS ENCUENTRO PARTIDOS CENTRO DERECHA</t>
  </si>
  <si>
    <t>25 DE ABRIL DE 2017</t>
  </si>
  <si>
    <t>19-DE MAYO DE 2017</t>
  </si>
  <si>
    <t>YEDIS LICET PINTO LINDO</t>
  </si>
  <si>
    <t>SECRETARIA DE VALLE DEL CAUCA</t>
  </si>
  <si>
    <t>1 DE MAYO DE 2017</t>
  </si>
  <si>
    <t>30 DE JUNIO DE 2017</t>
  </si>
  <si>
    <t>PRESIDENTE DEL DIRECTORIO</t>
  </si>
  <si>
    <t>SECRETARIO DE NARIÑO</t>
  </si>
  <si>
    <t>1 DE ABRIL DE 2017</t>
  </si>
  <si>
    <t>SECRETARIA DE ANTIOQUIA</t>
  </si>
  <si>
    <t>SECRETARIA BOYACA</t>
  </si>
  <si>
    <t>OTROSI No. 1</t>
  </si>
  <si>
    <t>17 DE JULIO DE 2017</t>
  </si>
  <si>
    <t>30 DE OCTUBRE DE 2017</t>
  </si>
  <si>
    <t>30 DEJUNIO DE 2017</t>
  </si>
  <si>
    <t xml:space="preserve">HALL 74/ SERGIO ARBOLEDA </t>
  </si>
  <si>
    <t>ARRENDAMIENTO EVENTO ENCUENTRO INTERNACIONAL DE PARTIDOS POLITICOS DE CENTRO DERECHA</t>
  </si>
  <si>
    <t>7 DE MAYO DE 2017</t>
  </si>
  <si>
    <t>10 DE MAYO DE 2017</t>
  </si>
  <si>
    <t>VIGILANCIA VIPERS</t>
  </si>
  <si>
    <t xml:space="preserve">VIGILANCIA Y MNITOREO DE CAMARAS SEDE NACIONAL </t>
  </si>
  <si>
    <t>1 DE ENERO DEL 2017</t>
  </si>
  <si>
    <t>31 DE DICIEMBRE DEL 2017</t>
  </si>
  <si>
    <t>3 DE JULIO DE 2017</t>
  </si>
  <si>
    <t>16 DE NOVIEMBRE DE 2017</t>
  </si>
  <si>
    <t>VIVIANA CHARA NIÑO</t>
  </si>
  <si>
    <t>SECRETARIA DE ETNIAS</t>
  </si>
  <si>
    <t>2 DE OCTUBRE DE 2017</t>
  </si>
  <si>
    <t>SECRETARIA GENERAL</t>
  </si>
  <si>
    <t>NUMERO CONTRATO</t>
  </si>
  <si>
    <t>No.30</t>
  </si>
  <si>
    <t>JONATHAN LEANDRO CHAVEZ</t>
  </si>
  <si>
    <t>ASISTENTE DE AUDITORIA</t>
  </si>
  <si>
    <t>21 de septiembre de 2017</t>
  </si>
  <si>
    <t>No.31</t>
  </si>
  <si>
    <t>No.38</t>
  </si>
  <si>
    <t>ALEJANDRA HORMAZA BEDOYA</t>
  </si>
  <si>
    <t>COMUNICADORA SOCIAL EN APOYO A LA ESTRATEGIA DE COMUNICACIONES</t>
  </si>
  <si>
    <t>1 DE NOVIEMBRE DE 2017</t>
  </si>
  <si>
    <t>ASESOR DE COMUNICACIONES O PRESIDENCIA</t>
  </si>
  <si>
    <t>GUILLERMO REYES GONZALEZ</t>
  </si>
  <si>
    <t>ABOGADO Y APODERADO ANTE EL CNE POR RESOLUCION 2299</t>
  </si>
  <si>
    <t>25DE OCTUBRE DE 2017</t>
  </si>
  <si>
    <t>FALLO DEL PROCESO</t>
  </si>
  <si>
    <t>SECRETARIA GENAL</t>
  </si>
  <si>
    <t>No.37</t>
  </si>
  <si>
    <t>No.36</t>
  </si>
  <si>
    <t>ABOGADA Y ASESORA DE LA SECRETARIA GENERAL</t>
  </si>
  <si>
    <t>23 DE OCTUBRE DE 2017</t>
  </si>
  <si>
    <t>ELIZABETH PACHECO VILLAFAÑE</t>
  </si>
  <si>
    <t>No.35</t>
  </si>
  <si>
    <t>DIEGO GILVERTO TOVAR MUÑETON</t>
  </si>
  <si>
    <t xml:space="preserve">ABOGADO LABORAL JUZGADO PROMISCUO DE LA VIRGINIA RISARALDA </t>
  </si>
  <si>
    <t>24 DE OCTUBRE DE 2017</t>
  </si>
  <si>
    <t>SECRETARIA JURIDICA</t>
  </si>
  <si>
    <t>No.34</t>
  </si>
  <si>
    <t>MEDIA AGENCY LTDA</t>
  </si>
  <si>
    <t>PLAN DE MEDIOS PARA LA MOTIVACION DE INSCRIPCION  DE LISTAS A SENADO Y CAMARA</t>
  </si>
  <si>
    <t>31 DE OCTUBRE DE 2017</t>
  </si>
  <si>
    <t>ASESOR DE COMUNICACIONES Y GERENCIA ADMINISTRATIVA</t>
  </si>
  <si>
    <t>No.33</t>
  </si>
  <si>
    <t>WILSON DAVID BELLO LOPEZ</t>
  </si>
  <si>
    <t>CONTADOR FONDO NACIONAL</t>
  </si>
  <si>
    <t>04 DE OCTUBRE DE 2017</t>
  </si>
  <si>
    <t>IP INTEGRATED SERVICES LTDA</t>
  </si>
  <si>
    <t>OUTSOURSING IT. (TECNOLOGIAS DE LA INFORMACION)</t>
  </si>
  <si>
    <t>3 DE OCTUBRE DE 2017</t>
  </si>
  <si>
    <t>3 DE OCTUBRE DE 2018</t>
  </si>
  <si>
    <t>No.32</t>
  </si>
  <si>
    <t>No.29</t>
  </si>
  <si>
    <t>ANGELA MENA ASTUDILLO</t>
  </si>
  <si>
    <t>SECRETARIA DIRECTORIO  DE CAUCA</t>
  </si>
  <si>
    <t>1 DE SEPTIEMBRE DE 2017</t>
  </si>
  <si>
    <t>30 DEOCTUBRE DE 2017</t>
  </si>
  <si>
    <t>No.27</t>
  </si>
  <si>
    <t>1 DE AGOSTO DE  2017</t>
  </si>
  <si>
    <t>2D DE SEPTIEMBRE DE 2017</t>
  </si>
  <si>
    <t>No.28</t>
  </si>
  <si>
    <t>JEFE AUDITORIA DE CAMPAÑA</t>
  </si>
  <si>
    <t>GERENCIA ADMINISGTRATIVA</t>
  </si>
  <si>
    <t>LAURA TATIANA HURTADO HERNANDEZ</t>
  </si>
  <si>
    <t>ASESORA ORGANIZACIÓN NUEVAS GENERACIONES</t>
  </si>
  <si>
    <t>01 DE SEPTIEMBRE DE 2017</t>
  </si>
  <si>
    <t>SECRETARIA ACADEMIA</t>
  </si>
  <si>
    <t>No.26</t>
  </si>
  <si>
    <t>KATERIN GARCIA PINZON</t>
  </si>
  <si>
    <t>10 DE AGOSTO DE 2017</t>
  </si>
  <si>
    <t>JUAN CARLOS BURBANO NARVAEZ</t>
  </si>
  <si>
    <t>No.21</t>
  </si>
  <si>
    <t>No.25</t>
  </si>
  <si>
    <t>No.24</t>
  </si>
  <si>
    <t>No.23</t>
  </si>
  <si>
    <t>No.22</t>
  </si>
  <si>
    <t>ESTEFANI SOLARTE PIAMBA</t>
  </si>
  <si>
    <t>No.20</t>
  </si>
  <si>
    <t>No.19</t>
  </si>
  <si>
    <t>MARTHA MATTA LOPEZ</t>
  </si>
  <si>
    <t>1 DE JULIO DE 2017</t>
  </si>
  <si>
    <t>1 DENOVIEMBRE  DE 2017</t>
  </si>
  <si>
    <t>No.18</t>
  </si>
  <si>
    <t>NO SE UTILIZO ESTE CONSECUTIVO</t>
  </si>
  <si>
    <t>No.17</t>
  </si>
  <si>
    <t>No.16</t>
  </si>
  <si>
    <t>No.15</t>
  </si>
  <si>
    <t>No.14</t>
  </si>
  <si>
    <t>JESUS GUANCHA ERAZO</t>
  </si>
  <si>
    <t>No.13</t>
  </si>
  <si>
    <t>TERESA DEL SOCORRO GONZALEZ VARGAS</t>
  </si>
  <si>
    <t>No.12</t>
  </si>
  <si>
    <t>No.11</t>
  </si>
  <si>
    <t>No.10</t>
  </si>
  <si>
    <t>No.09</t>
  </si>
  <si>
    <t>1 DE JUNIO DE 2017</t>
  </si>
  <si>
    <t>15 DE JUNIO DE 2017</t>
  </si>
  <si>
    <t>No.08</t>
  </si>
  <si>
    <t>No.07</t>
  </si>
  <si>
    <t>No.06</t>
  </si>
  <si>
    <t>No.05</t>
  </si>
  <si>
    <t>No.04</t>
  </si>
  <si>
    <t>No.03</t>
  </si>
  <si>
    <t>No.02</t>
  </si>
  <si>
    <t>No.01</t>
  </si>
  <si>
    <t>LUIS FERNANDO URREGO BERMUDEZ</t>
  </si>
  <si>
    <t>ASESORIA Y APOYO EN LAS PLATAFORMAS DIGITALES PARA INSCRIPCION DE LOS CANDIDATOS A SENADO Y CAMARA PARA LAS ELECCIONES DEL 11 DE MARZO DEL 2018</t>
  </si>
  <si>
    <t>No.39</t>
  </si>
  <si>
    <t>No.40</t>
  </si>
  <si>
    <t>3 DE NOVIEMBRE DE 2017</t>
  </si>
  <si>
    <t>No.41</t>
  </si>
  <si>
    <t>AUDITORIA DE LOS INGRESOS Y GASTOS DE CAMPAÑA DE TODOS Y CADA UNO DE LOS  INFORMES PRESENTADOS POR LOS CANDIDATOS AVALADOS POR EL PARTIDO CONSERVADOR COLOMBIANO, QUE PARTICIPEN EN LAS ELECCIONES A CONGRESO DE LA REPÚBLICA</t>
  </si>
  <si>
    <t>6 DE DICIEMBRE DE 2017</t>
  </si>
  <si>
    <t>AUDITORIA JAHV MC GREGOR</t>
  </si>
  <si>
    <t>No.42</t>
  </si>
  <si>
    <t>ISRAEL GOMEZ</t>
  </si>
  <si>
    <t>CONTRATO DE OBRA REMODELACION DE PISOS Y PINTURA SEDE NACIONAL</t>
  </si>
  <si>
    <t>18 DE DICIEMBRE DE 2017</t>
  </si>
  <si>
    <t>15 DE ENERO DE 2018</t>
  </si>
  <si>
    <t>COORDINADORA DE LOGISTICA Y EVENTOS</t>
  </si>
  <si>
    <t>No.43</t>
  </si>
  <si>
    <t>VOLMAR ANTONIO PEREZ ORTIZ</t>
  </si>
  <si>
    <t>PRESTACIÓN DE SERVICIOS JURÍDICO - PROFESIONALES COMO VEEDOR DEL PARTIDO  CONSERVADOR COLOMBIANO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</si>
</sst>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&quot;$&quot;\ #,##0_);[Red]\(&quot;$&quot;\ 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2" fontId="3" fillId="0" borderId="3" xfId="3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2" fontId="4" fillId="0" borderId="5" xfId="3" applyFont="1" applyBorder="1" applyAlignment="1">
      <alignment horizontal="center" vertical="center" wrapText="1"/>
    </xf>
    <xf numFmtId="42" fontId="5" fillId="0" borderId="7" xfId="3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2" fontId="4" fillId="0" borderId="10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2" fontId="4" fillId="0" borderId="12" xfId="3" applyFont="1" applyBorder="1" applyAlignment="1">
      <alignment horizontal="center" vertical="center" wrapText="1"/>
    </xf>
    <xf numFmtId="42" fontId="6" fillId="0" borderId="8" xfId="3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42" fontId="5" fillId="0" borderId="14" xfId="3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2" fontId="4" fillId="0" borderId="15" xfId="3" applyFont="1" applyBorder="1" applyAlignment="1">
      <alignment horizontal="center" vertical="center" wrapText="1"/>
    </xf>
    <xf numFmtId="42" fontId="5" fillId="0" borderId="10" xfId="3" applyFont="1" applyBorder="1" applyAlignment="1">
      <alignment horizontal="center"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42" fontId="4" fillId="0" borderId="9" xfId="3" applyFont="1" applyBorder="1" applyAlignment="1">
      <alignment horizontal="center" vertical="center" wrapText="1"/>
    </xf>
    <xf numFmtId="164" fontId="4" fillId="0" borderId="10" xfId="2" applyNumberFormat="1" applyFont="1" applyBorder="1" applyAlignment="1">
      <alignment horizontal="center" vertical="center" wrapText="1"/>
    </xf>
    <xf numFmtId="42" fontId="4" fillId="0" borderId="8" xfId="3" applyFont="1" applyBorder="1" applyAlignment="1">
      <alignment horizontal="center" vertical="center" wrapText="1"/>
    </xf>
    <xf numFmtId="165" fontId="4" fillId="0" borderId="0" xfId="0" applyNumberFormat="1" applyFont="1"/>
    <xf numFmtId="165" fontId="4" fillId="0" borderId="0" xfId="1" applyNumberFormat="1" applyFont="1"/>
    <xf numFmtId="16" fontId="4" fillId="0" borderId="8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0" fontId="5" fillId="0" borderId="8" xfId="0" applyFont="1" applyBorder="1" applyAlignment="1">
      <alignment horizontal="center" wrapText="1"/>
    </xf>
    <xf numFmtId="16" fontId="4" fillId="0" borderId="15" xfId="0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2" fontId="4" fillId="0" borderId="18" xfId="3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19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42" fontId="5" fillId="0" borderId="8" xfId="3" applyFont="1" applyBorder="1" applyAlignment="1">
      <alignment horizontal="center" vertical="center" wrapText="1"/>
    </xf>
    <xf numFmtId="3" fontId="7" fillId="0" borderId="0" xfId="0" applyNumberFormat="1" applyFont="1"/>
    <xf numFmtId="164" fontId="5" fillId="0" borderId="8" xfId="2" applyNumberFormat="1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 wrapText="1"/>
    </xf>
    <xf numFmtId="42" fontId="5" fillId="0" borderId="10" xfId="3" applyFont="1" applyBorder="1" applyAlignment="1">
      <alignment horizontal="right" vertical="center" wrapText="1"/>
    </xf>
    <xf numFmtId="42" fontId="4" fillId="0" borderId="16" xfId="3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164" fontId="4" fillId="0" borderId="10" xfId="2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8" fillId="0" borderId="10" xfId="4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4" fillId="0" borderId="0" xfId="0" applyNumberFormat="1" applyFont="1"/>
    <xf numFmtId="42" fontId="4" fillId="0" borderId="8" xfId="3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9" fontId="0" fillId="0" borderId="0" xfId="0" applyNumberFormat="1"/>
    <xf numFmtId="41" fontId="0" fillId="0" borderId="0" xfId="4" applyFont="1"/>
    <xf numFmtId="0" fontId="4" fillId="0" borderId="8" xfId="0" applyFont="1" applyFill="1" applyBorder="1" applyAlignment="1">
      <alignment horizontal="center" vertical="center" wrapText="1"/>
    </xf>
    <xf numFmtId="164" fontId="5" fillId="0" borderId="8" xfId="2" applyNumberFormat="1" applyFont="1" applyBorder="1" applyAlignment="1">
      <alignment horizontal="center" vertical="center"/>
    </xf>
    <xf numFmtId="42" fontId="4" fillId="0" borderId="8" xfId="3" applyFont="1" applyBorder="1"/>
    <xf numFmtId="42" fontId="4" fillId="0" borderId="25" xfId="3" applyFont="1" applyBorder="1" applyAlignment="1">
      <alignment horizontal="center" vertical="center" wrapText="1"/>
    </xf>
    <xf numFmtId="42" fontId="4" fillId="0" borderId="11" xfId="3" applyFont="1" applyBorder="1" applyAlignment="1">
      <alignment horizontal="center" vertical="center"/>
    </xf>
    <xf numFmtId="42" fontId="5" fillId="0" borderId="9" xfId="3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4" fontId="5" fillId="0" borderId="14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2" fontId="6" fillId="0" borderId="8" xfId="3" applyFont="1" applyBorder="1" applyAlignment="1">
      <alignment horizontal="center" vertical="center"/>
    </xf>
    <xf numFmtId="42" fontId="6" fillId="0" borderId="8" xfId="3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1" fontId="0" fillId="0" borderId="0" xfId="0" applyNumberFormat="1"/>
  </cellXfs>
  <cellStyles count="5">
    <cellStyle name="Millares" xfId="1" builtinId="3"/>
    <cellStyle name="Millares [0]" xfId="4" builtinId="6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59" zoomScale="90" zoomScaleNormal="90" workbookViewId="0">
      <selection activeCell="C61" sqref="C61"/>
    </sheetView>
  </sheetViews>
  <sheetFormatPr baseColWidth="10" defaultRowHeight="15" x14ac:dyDescent="0.25"/>
  <cols>
    <col min="1" max="1" width="9.85546875" style="80" customWidth="1"/>
    <col min="2" max="2" width="18.7109375" customWidth="1"/>
    <col min="3" max="3" width="25.5703125" customWidth="1"/>
    <col min="4" max="4" width="15.85546875" customWidth="1"/>
    <col min="5" max="5" width="19" customWidth="1"/>
    <col min="6" max="6" width="23.5703125" customWidth="1"/>
    <col min="7" max="7" width="20" customWidth="1"/>
    <col min="8" max="8" width="20.5703125" style="53" customWidth="1"/>
    <col min="11" max="11" width="11.5703125" bestFit="1" customWidth="1"/>
    <col min="12" max="13" width="12.5703125" bestFit="1" customWidth="1"/>
  </cols>
  <sheetData>
    <row r="1" spans="1:9" ht="15.75" x14ac:dyDescent="0.25">
      <c r="A1" s="54"/>
      <c r="B1" s="85" t="s">
        <v>0</v>
      </c>
      <c r="C1" s="85"/>
      <c r="D1" s="85"/>
      <c r="E1" s="85"/>
      <c r="F1" s="85"/>
      <c r="G1" s="85"/>
      <c r="H1" s="85"/>
      <c r="I1" s="1"/>
    </row>
    <row r="2" spans="1:9" ht="16.5" thickBot="1" x14ac:dyDescent="0.3">
      <c r="A2" s="54"/>
      <c r="B2" s="85"/>
      <c r="C2" s="85"/>
      <c r="D2" s="85"/>
      <c r="E2" s="85"/>
      <c r="F2" s="85"/>
      <c r="G2" s="85"/>
      <c r="H2" s="85"/>
      <c r="I2" s="1"/>
    </row>
    <row r="3" spans="1:9" ht="32.25" thickBot="1" x14ac:dyDescent="0.3">
      <c r="A3" s="64" t="s">
        <v>119</v>
      </c>
      <c r="B3" s="3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1"/>
    </row>
    <row r="4" spans="1:9" ht="59.25" customHeight="1" thickBot="1" x14ac:dyDescent="0.3">
      <c r="A4" s="79"/>
      <c r="B4" s="57" t="s">
        <v>109</v>
      </c>
      <c r="C4" s="13" t="s">
        <v>110</v>
      </c>
      <c r="D4" s="13" t="s">
        <v>111</v>
      </c>
      <c r="E4" s="13" t="s">
        <v>112</v>
      </c>
      <c r="F4" s="13" t="s">
        <v>17</v>
      </c>
      <c r="G4" s="28">
        <f>142568+7276782</f>
        <v>7419350</v>
      </c>
      <c r="H4" s="44">
        <f>+G4*12</f>
        <v>89032200</v>
      </c>
      <c r="I4" s="1"/>
    </row>
    <row r="5" spans="1:9" ht="74.25" customHeight="1" x14ac:dyDescent="0.25">
      <c r="A5" s="79" t="s">
        <v>211</v>
      </c>
      <c r="B5" s="56" t="s">
        <v>8</v>
      </c>
      <c r="C5" s="8" t="s">
        <v>9</v>
      </c>
      <c r="D5" s="8" t="s">
        <v>10</v>
      </c>
      <c r="E5" s="9" t="s">
        <v>11</v>
      </c>
      <c r="F5" s="8" t="s">
        <v>12</v>
      </c>
      <c r="G5" s="10">
        <v>8500000</v>
      </c>
      <c r="H5" s="11">
        <v>91516667</v>
      </c>
      <c r="I5" s="12"/>
    </row>
    <row r="6" spans="1:9" ht="45" x14ac:dyDescent="0.25">
      <c r="A6" s="79" t="s">
        <v>210</v>
      </c>
      <c r="B6" s="57" t="s">
        <v>13</v>
      </c>
      <c r="C6" s="13" t="s">
        <v>14</v>
      </c>
      <c r="D6" s="13" t="s">
        <v>15</v>
      </c>
      <c r="E6" s="14" t="s">
        <v>16</v>
      </c>
      <c r="F6" s="13" t="s">
        <v>17</v>
      </c>
      <c r="G6" s="15">
        <v>7735000</v>
      </c>
      <c r="H6" s="15">
        <f>+G6</f>
        <v>7735000</v>
      </c>
      <c r="I6" s="12" t="s">
        <v>18</v>
      </c>
    </row>
    <row r="7" spans="1:9" ht="45" x14ac:dyDescent="0.25">
      <c r="A7" s="64" t="s">
        <v>19</v>
      </c>
      <c r="B7" s="57" t="s">
        <v>13</v>
      </c>
      <c r="C7" s="13" t="s">
        <v>14</v>
      </c>
      <c r="D7" s="13" t="s">
        <v>20</v>
      </c>
      <c r="E7" s="13" t="s">
        <v>21</v>
      </c>
      <c r="F7" s="13" t="s">
        <v>17</v>
      </c>
      <c r="G7" s="15">
        <v>7735000</v>
      </c>
      <c r="H7" s="15">
        <v>7735000</v>
      </c>
      <c r="I7" s="12" t="s">
        <v>18</v>
      </c>
    </row>
    <row r="8" spans="1:9" ht="45" x14ac:dyDescent="0.25">
      <c r="A8" s="79" t="s">
        <v>209</v>
      </c>
      <c r="B8" s="57" t="s">
        <v>24</v>
      </c>
      <c r="C8" s="13" t="s">
        <v>25</v>
      </c>
      <c r="D8" s="13" t="s">
        <v>26</v>
      </c>
      <c r="E8" s="14" t="s">
        <v>11</v>
      </c>
      <c r="F8" s="13" t="s">
        <v>27</v>
      </c>
      <c r="G8" s="19">
        <v>6348000</v>
      </c>
      <c r="H8" s="49" t="s">
        <v>28</v>
      </c>
      <c r="I8" s="1"/>
    </row>
    <row r="9" spans="1:9" ht="45" x14ac:dyDescent="0.25">
      <c r="A9" s="79" t="s">
        <v>208</v>
      </c>
      <c r="B9" s="57" t="s">
        <v>29</v>
      </c>
      <c r="C9" s="17" t="s">
        <v>30</v>
      </c>
      <c r="D9" s="20" t="s">
        <v>31</v>
      </c>
      <c r="E9" s="14" t="s">
        <v>11</v>
      </c>
      <c r="F9" s="13" t="s">
        <v>12</v>
      </c>
      <c r="G9" s="19">
        <v>7000000</v>
      </c>
      <c r="H9" s="21">
        <v>70000000</v>
      </c>
      <c r="I9" s="1"/>
    </row>
    <row r="10" spans="1:9" ht="60" x14ac:dyDescent="0.25">
      <c r="A10" s="79" t="s">
        <v>207</v>
      </c>
      <c r="B10" s="59" t="s">
        <v>32</v>
      </c>
      <c r="C10" s="13" t="s">
        <v>33</v>
      </c>
      <c r="D10" s="20" t="s">
        <v>15</v>
      </c>
      <c r="E10" s="22" t="s">
        <v>34</v>
      </c>
      <c r="F10" s="13" t="s">
        <v>17</v>
      </c>
      <c r="G10" s="23">
        <v>4500000</v>
      </c>
      <c r="H10" s="24"/>
      <c r="I10" s="1"/>
    </row>
    <row r="11" spans="1:9" ht="42.75" x14ac:dyDescent="0.25">
      <c r="A11" s="64" t="s">
        <v>19</v>
      </c>
      <c r="B11" s="60" t="s">
        <v>32</v>
      </c>
      <c r="C11" s="13" t="s">
        <v>33</v>
      </c>
      <c r="D11" s="20" t="s">
        <v>21</v>
      </c>
      <c r="E11" s="22" t="s">
        <v>35</v>
      </c>
      <c r="F11" s="13" t="s">
        <v>17</v>
      </c>
      <c r="G11" s="23">
        <v>4500000</v>
      </c>
      <c r="H11" s="25">
        <v>13500000</v>
      </c>
      <c r="I11" s="1"/>
    </row>
    <row r="12" spans="1:9" ht="42.75" x14ac:dyDescent="0.25">
      <c r="A12" s="64" t="s">
        <v>36</v>
      </c>
      <c r="B12" s="60" t="s">
        <v>32</v>
      </c>
      <c r="C12" s="13" t="s">
        <v>33</v>
      </c>
      <c r="D12" s="20" t="s">
        <v>35</v>
      </c>
      <c r="E12" s="22" t="s">
        <v>113</v>
      </c>
      <c r="F12" s="13" t="s">
        <v>17</v>
      </c>
      <c r="G12" s="23">
        <v>4500000</v>
      </c>
      <c r="H12" s="25">
        <v>9000000</v>
      </c>
      <c r="I12" s="1"/>
    </row>
    <row r="13" spans="1:9" ht="45" x14ac:dyDescent="0.25">
      <c r="A13" s="79" t="s">
        <v>206</v>
      </c>
      <c r="B13" s="57" t="s">
        <v>37</v>
      </c>
      <c r="C13" s="20" t="s">
        <v>38</v>
      </c>
      <c r="D13" s="13" t="s">
        <v>39</v>
      </c>
      <c r="E13" s="14" t="s">
        <v>40</v>
      </c>
      <c r="F13" s="13" t="s">
        <v>41</v>
      </c>
      <c r="G13" s="26">
        <v>1000000</v>
      </c>
      <c r="H13" s="27">
        <v>6000000</v>
      </c>
      <c r="I13" s="1"/>
    </row>
    <row r="14" spans="1:9" ht="45" x14ac:dyDescent="0.25">
      <c r="A14" s="79" t="s">
        <v>205</v>
      </c>
      <c r="B14" s="58" t="s">
        <v>13</v>
      </c>
      <c r="C14" s="17" t="s">
        <v>14</v>
      </c>
      <c r="D14" s="13" t="s">
        <v>22</v>
      </c>
      <c r="E14" s="13" t="s">
        <v>23</v>
      </c>
      <c r="F14" s="13" t="s">
        <v>17</v>
      </c>
      <c r="G14" s="18">
        <v>7735000</v>
      </c>
      <c r="H14" s="18">
        <v>76318667</v>
      </c>
      <c r="I14" s="12" t="s">
        <v>18</v>
      </c>
    </row>
    <row r="15" spans="1:9" ht="30" x14ac:dyDescent="0.25">
      <c r="A15" s="79" t="s">
        <v>204</v>
      </c>
      <c r="B15" s="57" t="s">
        <v>42</v>
      </c>
      <c r="C15" s="13" t="s">
        <v>43</v>
      </c>
      <c r="D15" s="13" t="s">
        <v>44</v>
      </c>
      <c r="E15" s="14" t="s">
        <v>45</v>
      </c>
      <c r="F15" s="13" t="s">
        <v>17</v>
      </c>
      <c r="G15" s="28">
        <v>1500000</v>
      </c>
      <c r="H15" s="27">
        <v>4500000</v>
      </c>
      <c r="I15" s="1"/>
    </row>
    <row r="16" spans="1:9" ht="30" x14ac:dyDescent="0.25">
      <c r="A16" s="64" t="s">
        <v>19</v>
      </c>
      <c r="B16" s="57" t="s">
        <v>42</v>
      </c>
      <c r="C16" s="13" t="s">
        <v>43</v>
      </c>
      <c r="D16" s="13" t="s">
        <v>46</v>
      </c>
      <c r="E16" s="14" t="s">
        <v>47</v>
      </c>
      <c r="F16" s="13" t="s">
        <v>17</v>
      </c>
      <c r="G16" s="28">
        <v>1500000</v>
      </c>
      <c r="H16" s="27">
        <v>4500000</v>
      </c>
      <c r="I16" s="1"/>
    </row>
    <row r="17" spans="1:9" ht="30" x14ac:dyDescent="0.25">
      <c r="A17" s="64" t="s">
        <v>36</v>
      </c>
      <c r="B17" s="57" t="s">
        <v>42</v>
      </c>
      <c r="C17" s="13" t="s">
        <v>43</v>
      </c>
      <c r="D17" s="13" t="s">
        <v>46</v>
      </c>
      <c r="E17" s="14" t="s">
        <v>47</v>
      </c>
      <c r="F17" s="13" t="s">
        <v>17</v>
      </c>
      <c r="G17" s="28">
        <v>1500000</v>
      </c>
      <c r="H17" s="27">
        <v>4950000</v>
      </c>
      <c r="I17" s="1"/>
    </row>
    <row r="18" spans="1:9" ht="45" x14ac:dyDescent="0.25">
      <c r="A18" s="79" t="s">
        <v>201</v>
      </c>
      <c r="B18" s="57" t="s">
        <v>51</v>
      </c>
      <c r="C18" s="13" t="s">
        <v>52</v>
      </c>
      <c r="D18" s="13" t="s">
        <v>53</v>
      </c>
      <c r="E18" s="14" t="s">
        <v>23</v>
      </c>
      <c r="F18" s="13" t="s">
        <v>17</v>
      </c>
      <c r="G18" s="26">
        <v>2500000</v>
      </c>
      <c r="H18" s="50">
        <v>24083333</v>
      </c>
      <c r="I18" s="30"/>
    </row>
    <row r="19" spans="1:9" ht="45" x14ac:dyDescent="0.25">
      <c r="A19" s="79" t="s">
        <v>200</v>
      </c>
      <c r="B19" s="57" t="s">
        <v>48</v>
      </c>
      <c r="C19" s="20" t="s">
        <v>49</v>
      </c>
      <c r="D19" s="20" t="s">
        <v>15</v>
      </c>
      <c r="E19" s="22" t="s">
        <v>50</v>
      </c>
      <c r="F19" s="13" t="s">
        <v>17</v>
      </c>
      <c r="G19" s="23">
        <v>3000000</v>
      </c>
      <c r="H19" s="24">
        <f>+G19*2+1000000</f>
        <v>7000000</v>
      </c>
      <c r="I19" s="29"/>
    </row>
    <row r="20" spans="1:9" ht="60" x14ac:dyDescent="0.25">
      <c r="A20" s="79" t="s">
        <v>199</v>
      </c>
      <c r="B20" s="57" t="s">
        <v>54</v>
      </c>
      <c r="C20" s="13" t="s">
        <v>55</v>
      </c>
      <c r="D20" s="13" t="s">
        <v>56</v>
      </c>
      <c r="E20" s="31" t="s">
        <v>11</v>
      </c>
      <c r="F20" s="31" t="s">
        <v>57</v>
      </c>
      <c r="G20" s="28">
        <v>3800000</v>
      </c>
      <c r="H20" s="25">
        <v>32300000</v>
      </c>
      <c r="I20" s="32"/>
    </row>
    <row r="21" spans="1:9" ht="75.75" x14ac:dyDescent="0.25">
      <c r="A21" s="79" t="s">
        <v>198</v>
      </c>
      <c r="B21" s="61" t="s">
        <v>58</v>
      </c>
      <c r="C21" s="33" t="s">
        <v>59</v>
      </c>
      <c r="D21" s="20" t="s">
        <v>60</v>
      </c>
      <c r="E21" s="34" t="s">
        <v>11</v>
      </c>
      <c r="F21" s="31" t="s">
        <v>61</v>
      </c>
      <c r="G21" s="23">
        <v>5500000</v>
      </c>
      <c r="H21" s="35">
        <v>46750000</v>
      </c>
      <c r="I21" s="1"/>
    </row>
    <row r="22" spans="1:9" ht="60" x14ac:dyDescent="0.25">
      <c r="A22" s="79" t="s">
        <v>196</v>
      </c>
      <c r="B22" s="63" t="s">
        <v>197</v>
      </c>
      <c r="C22" s="13" t="s">
        <v>99</v>
      </c>
      <c r="D22" s="13" t="s">
        <v>98</v>
      </c>
      <c r="E22" s="13" t="s">
        <v>95</v>
      </c>
      <c r="F22" s="13" t="s">
        <v>96</v>
      </c>
      <c r="G22" s="28">
        <v>1200000</v>
      </c>
      <c r="H22" s="45">
        <v>3600000</v>
      </c>
      <c r="I22" s="1"/>
    </row>
    <row r="23" spans="1:9" ht="45" x14ac:dyDescent="0.25">
      <c r="A23" s="79" t="s">
        <v>194</v>
      </c>
      <c r="B23" s="57" t="s">
        <v>195</v>
      </c>
      <c r="C23" s="13" t="s">
        <v>97</v>
      </c>
      <c r="D23" s="13" t="s">
        <v>98</v>
      </c>
      <c r="E23" s="13" t="s">
        <v>95</v>
      </c>
      <c r="F23" s="13" t="s">
        <v>17</v>
      </c>
      <c r="G23" s="28">
        <v>1200000</v>
      </c>
      <c r="H23" s="45">
        <v>3600000</v>
      </c>
      <c r="I23" s="46"/>
    </row>
    <row r="24" spans="1:9" ht="45" x14ac:dyDescent="0.25">
      <c r="A24" s="64" t="s">
        <v>101</v>
      </c>
      <c r="B24" s="57" t="s">
        <v>195</v>
      </c>
      <c r="C24" s="13" t="s">
        <v>97</v>
      </c>
      <c r="D24" s="13" t="s">
        <v>202</v>
      </c>
      <c r="E24" s="14" t="s">
        <v>203</v>
      </c>
      <c r="F24" s="13" t="s">
        <v>17</v>
      </c>
      <c r="G24" s="26">
        <v>0</v>
      </c>
      <c r="H24" s="75">
        <v>600000</v>
      </c>
      <c r="I24" s="46"/>
    </row>
    <row r="25" spans="1:9" ht="45" x14ac:dyDescent="0.25">
      <c r="A25" s="79" t="s">
        <v>193</v>
      </c>
      <c r="B25" s="59" t="s">
        <v>62</v>
      </c>
      <c r="C25" s="13" t="s">
        <v>63</v>
      </c>
      <c r="D25" s="31" t="s">
        <v>64</v>
      </c>
      <c r="E25" s="14" t="s">
        <v>65</v>
      </c>
      <c r="F25" s="13" t="s">
        <v>66</v>
      </c>
      <c r="G25" s="26">
        <v>1200000</v>
      </c>
      <c r="H25" s="25">
        <v>3600000</v>
      </c>
      <c r="I25" s="1"/>
    </row>
    <row r="26" spans="1:9" ht="60" x14ac:dyDescent="0.25">
      <c r="A26" s="79" t="s">
        <v>192</v>
      </c>
      <c r="B26" s="59" t="s">
        <v>67</v>
      </c>
      <c r="C26" s="13" t="s">
        <v>68</v>
      </c>
      <c r="D26" s="31" t="s">
        <v>69</v>
      </c>
      <c r="E26" s="14" t="s">
        <v>70</v>
      </c>
      <c r="F26" s="13" t="s">
        <v>71</v>
      </c>
      <c r="G26" s="26">
        <v>1500000</v>
      </c>
      <c r="H26" s="25">
        <v>4500000</v>
      </c>
      <c r="I26" s="1"/>
    </row>
    <row r="27" spans="1:9" ht="60" x14ac:dyDescent="0.25">
      <c r="A27" s="64" t="s">
        <v>19</v>
      </c>
      <c r="B27" s="59" t="s">
        <v>67</v>
      </c>
      <c r="C27" s="13" t="s">
        <v>68</v>
      </c>
      <c r="D27" s="31" t="s">
        <v>72</v>
      </c>
      <c r="E27" s="14" t="s">
        <v>73</v>
      </c>
      <c r="F27" s="13" t="s">
        <v>71</v>
      </c>
      <c r="G27" s="26">
        <v>1500000</v>
      </c>
      <c r="H27" s="25">
        <v>7350000</v>
      </c>
      <c r="I27" s="1"/>
    </row>
    <row r="28" spans="1:9" ht="38.25" customHeight="1" x14ac:dyDescent="0.25">
      <c r="A28" s="79" t="s">
        <v>191</v>
      </c>
      <c r="B28" s="86" t="s">
        <v>190</v>
      </c>
      <c r="C28" s="87"/>
      <c r="D28" s="87"/>
      <c r="E28" s="87"/>
      <c r="F28" s="87"/>
      <c r="G28" s="87"/>
      <c r="H28" s="88"/>
      <c r="I28" s="1"/>
    </row>
    <row r="29" spans="1:9" ht="84" customHeight="1" x14ac:dyDescent="0.25">
      <c r="A29" s="79" t="s">
        <v>189</v>
      </c>
      <c r="B29" s="62" t="s">
        <v>74</v>
      </c>
      <c r="C29" s="17" t="s">
        <v>75</v>
      </c>
      <c r="D29" s="17" t="s">
        <v>76</v>
      </c>
      <c r="E29" s="36" t="s">
        <v>77</v>
      </c>
      <c r="F29" s="13" t="s">
        <v>78</v>
      </c>
      <c r="G29" s="37">
        <v>39055800</v>
      </c>
      <c r="H29" s="38">
        <v>39055800</v>
      </c>
      <c r="I29" s="1"/>
    </row>
    <row r="30" spans="1:9" ht="77.25" customHeight="1" x14ac:dyDescent="0.25">
      <c r="A30" s="79"/>
      <c r="B30" s="57" t="s">
        <v>105</v>
      </c>
      <c r="C30" s="33" t="s">
        <v>106</v>
      </c>
      <c r="D30" s="13" t="s">
        <v>107</v>
      </c>
      <c r="E30" s="31" t="s">
        <v>108</v>
      </c>
      <c r="F30" s="31" t="s">
        <v>17</v>
      </c>
      <c r="G30" s="28">
        <v>25090200</v>
      </c>
      <c r="H30" s="47">
        <v>25090200</v>
      </c>
      <c r="I30" s="1"/>
    </row>
    <row r="31" spans="1:9" ht="30" x14ac:dyDescent="0.25">
      <c r="A31" s="79" t="s">
        <v>185</v>
      </c>
      <c r="B31" s="57" t="s">
        <v>186</v>
      </c>
      <c r="C31" s="13" t="s">
        <v>100</v>
      </c>
      <c r="D31" s="13" t="s">
        <v>94</v>
      </c>
      <c r="E31" s="13" t="s">
        <v>95</v>
      </c>
      <c r="F31" s="13" t="s">
        <v>96</v>
      </c>
      <c r="G31" s="28">
        <v>1000000</v>
      </c>
      <c r="H31" s="47">
        <v>2000000</v>
      </c>
      <c r="I31" s="1"/>
    </row>
    <row r="32" spans="1:9" ht="45" x14ac:dyDescent="0.25">
      <c r="A32" s="64" t="s">
        <v>19</v>
      </c>
      <c r="B32" s="57" t="s">
        <v>186</v>
      </c>
      <c r="C32" s="13" t="s">
        <v>100</v>
      </c>
      <c r="D32" s="13" t="s">
        <v>187</v>
      </c>
      <c r="E32" s="13" t="s">
        <v>103</v>
      </c>
      <c r="F32" s="13" t="s">
        <v>96</v>
      </c>
      <c r="G32" s="28">
        <v>1000000</v>
      </c>
      <c r="H32" s="47">
        <v>4000000</v>
      </c>
      <c r="I32" s="1"/>
    </row>
    <row r="33" spans="1:9" ht="45" x14ac:dyDescent="0.25">
      <c r="A33" s="64" t="s">
        <v>36</v>
      </c>
      <c r="B33" s="57" t="s">
        <v>186</v>
      </c>
      <c r="C33" s="13" t="s">
        <v>100</v>
      </c>
      <c r="D33" s="13" t="s">
        <v>188</v>
      </c>
      <c r="E33" s="13" t="s">
        <v>11</v>
      </c>
      <c r="F33" s="13" t="s">
        <v>96</v>
      </c>
      <c r="G33" s="28">
        <v>1000000</v>
      </c>
      <c r="H33" s="47">
        <v>1500000</v>
      </c>
      <c r="I33" s="1"/>
    </row>
    <row r="34" spans="1:9" ht="75.75" customHeight="1" x14ac:dyDescent="0.25">
      <c r="A34" s="79" t="s">
        <v>184</v>
      </c>
      <c r="B34" s="57" t="s">
        <v>79</v>
      </c>
      <c r="C34" s="13" t="s">
        <v>80</v>
      </c>
      <c r="D34" s="13" t="s">
        <v>81</v>
      </c>
      <c r="E34" s="14" t="s">
        <v>82</v>
      </c>
      <c r="F34" s="13" t="s">
        <v>78</v>
      </c>
      <c r="G34" s="28">
        <v>5000000</v>
      </c>
      <c r="H34" s="51">
        <v>30000000</v>
      </c>
      <c r="I34" s="39"/>
    </row>
    <row r="35" spans="1:9" ht="75.75" customHeight="1" x14ac:dyDescent="0.25">
      <c r="A35" s="64" t="s">
        <v>19</v>
      </c>
      <c r="B35" s="57" t="s">
        <v>79</v>
      </c>
      <c r="C35" s="13" t="s">
        <v>80</v>
      </c>
      <c r="D35" s="13" t="s">
        <v>114</v>
      </c>
      <c r="E35" s="14" t="s">
        <v>11</v>
      </c>
      <c r="F35" s="13" t="s">
        <v>78</v>
      </c>
      <c r="G35" s="28">
        <v>5000000</v>
      </c>
      <c r="H35" s="55">
        <v>7500000</v>
      </c>
      <c r="I35" s="39"/>
    </row>
    <row r="36" spans="1:9" ht="72" customHeight="1" x14ac:dyDescent="0.25">
      <c r="A36" s="79" t="s">
        <v>178</v>
      </c>
      <c r="B36" s="61" t="s">
        <v>83</v>
      </c>
      <c r="C36" s="40" t="s">
        <v>84</v>
      </c>
      <c r="D36" s="20" t="s">
        <v>85</v>
      </c>
      <c r="E36" s="22" t="s">
        <v>86</v>
      </c>
      <c r="F36" s="13" t="s">
        <v>78</v>
      </c>
      <c r="G36" s="23">
        <v>23660720</v>
      </c>
      <c r="H36" s="35">
        <v>23666720</v>
      </c>
      <c r="I36" s="1" t="s">
        <v>18</v>
      </c>
    </row>
    <row r="37" spans="1:9" ht="87" customHeight="1" x14ac:dyDescent="0.25">
      <c r="A37" s="79"/>
      <c r="B37" s="57" t="s">
        <v>88</v>
      </c>
      <c r="C37" s="13" t="s">
        <v>89</v>
      </c>
      <c r="D37" s="41" t="s">
        <v>90</v>
      </c>
      <c r="E37" s="42" t="s">
        <v>91</v>
      </c>
      <c r="F37" s="43" t="s">
        <v>92</v>
      </c>
      <c r="G37" s="23">
        <f>+H37/2</f>
        <v>14280000</v>
      </c>
      <c r="H37" s="52">
        <v>28560000</v>
      </c>
      <c r="I37" s="1" t="s">
        <v>18</v>
      </c>
    </row>
    <row r="38" spans="1:9" ht="45" x14ac:dyDescent="0.25">
      <c r="A38" s="79" t="s">
        <v>182</v>
      </c>
      <c r="B38" s="57" t="s">
        <v>183</v>
      </c>
      <c r="C38" s="13" t="s">
        <v>93</v>
      </c>
      <c r="D38" s="13" t="s">
        <v>94</v>
      </c>
      <c r="E38" s="13" t="s">
        <v>95</v>
      </c>
      <c r="F38" s="13" t="s">
        <v>96</v>
      </c>
      <c r="G38" s="28">
        <v>3000000</v>
      </c>
      <c r="H38" s="44">
        <v>6000000</v>
      </c>
      <c r="I38" s="1"/>
    </row>
    <row r="39" spans="1:9" ht="45" x14ac:dyDescent="0.25">
      <c r="A39" s="79" t="s">
        <v>181</v>
      </c>
      <c r="B39" s="70" t="s">
        <v>87</v>
      </c>
      <c r="C39" s="13" t="s">
        <v>25</v>
      </c>
      <c r="D39" s="13" t="s">
        <v>81</v>
      </c>
      <c r="E39" s="13" t="s">
        <v>11</v>
      </c>
      <c r="F39" s="13" t="s">
        <v>27</v>
      </c>
      <c r="G39" s="28">
        <v>4500000</v>
      </c>
      <c r="H39" s="47">
        <v>34500000</v>
      </c>
      <c r="I39" s="1"/>
    </row>
    <row r="40" spans="1:9" ht="45" x14ac:dyDescent="0.25">
      <c r="A40" s="79" t="s">
        <v>180</v>
      </c>
      <c r="B40" s="13" t="s">
        <v>160</v>
      </c>
      <c r="C40" s="13" t="s">
        <v>161</v>
      </c>
      <c r="D40" s="13" t="s">
        <v>94</v>
      </c>
      <c r="E40" s="48" t="s">
        <v>104</v>
      </c>
      <c r="F40" s="48" t="s">
        <v>96</v>
      </c>
      <c r="G40" s="28">
        <v>800000</v>
      </c>
      <c r="H40" s="44">
        <v>1600000</v>
      </c>
      <c r="I40" s="1"/>
    </row>
    <row r="41" spans="1:9" ht="45" x14ac:dyDescent="0.25">
      <c r="A41" s="79" t="s">
        <v>179</v>
      </c>
      <c r="B41" s="13" t="s">
        <v>177</v>
      </c>
      <c r="C41" s="13" t="s">
        <v>97</v>
      </c>
      <c r="D41" s="13" t="s">
        <v>102</v>
      </c>
      <c r="E41" s="13" t="s">
        <v>103</v>
      </c>
      <c r="F41" s="13" t="s">
        <v>96</v>
      </c>
      <c r="G41" s="28">
        <v>1500000</v>
      </c>
      <c r="H41" s="45">
        <v>5200000</v>
      </c>
      <c r="I41" s="46"/>
    </row>
    <row r="42" spans="1:9" ht="45" x14ac:dyDescent="0.25">
      <c r="A42" s="64" t="s">
        <v>101</v>
      </c>
      <c r="B42" s="13" t="s">
        <v>177</v>
      </c>
      <c r="C42" s="13" t="s">
        <v>97</v>
      </c>
      <c r="D42" s="13" t="s">
        <v>128</v>
      </c>
      <c r="E42" s="13" t="s">
        <v>11</v>
      </c>
      <c r="F42" s="13" t="s">
        <v>96</v>
      </c>
      <c r="G42" s="28">
        <v>1500000</v>
      </c>
      <c r="H42" s="45">
        <v>2250000</v>
      </c>
      <c r="I42" s="46"/>
    </row>
    <row r="43" spans="1:9" ht="45" x14ac:dyDescent="0.25">
      <c r="A43" s="79" t="s">
        <v>174</v>
      </c>
      <c r="B43" s="70" t="s">
        <v>175</v>
      </c>
      <c r="C43" s="13" t="s">
        <v>173</v>
      </c>
      <c r="D43" s="31" t="s">
        <v>176</v>
      </c>
      <c r="E43" s="13" t="s">
        <v>103</v>
      </c>
      <c r="F43" s="28" t="s">
        <v>66</v>
      </c>
      <c r="G43" s="71">
        <v>1200000</v>
      </c>
      <c r="H43" s="71">
        <v>3200000</v>
      </c>
      <c r="I43" s="1"/>
    </row>
    <row r="44" spans="1:9" ht="45" x14ac:dyDescent="0.25">
      <c r="A44" s="16" t="s">
        <v>101</v>
      </c>
      <c r="B44" s="76" t="s">
        <v>175</v>
      </c>
      <c r="C44" s="20" t="s">
        <v>173</v>
      </c>
      <c r="D44" s="77" t="s">
        <v>176</v>
      </c>
      <c r="E44" s="20" t="s">
        <v>103</v>
      </c>
      <c r="F44" s="23" t="s">
        <v>66</v>
      </c>
      <c r="G44" s="78">
        <v>1200000</v>
      </c>
      <c r="H44" s="78">
        <v>3200000</v>
      </c>
      <c r="I44" s="1"/>
    </row>
    <row r="45" spans="1:9" s="1" customFormat="1" ht="60" x14ac:dyDescent="0.2">
      <c r="A45" s="79" t="s">
        <v>164</v>
      </c>
      <c r="B45" s="62" t="s">
        <v>32</v>
      </c>
      <c r="C45" s="17" t="s">
        <v>33</v>
      </c>
      <c r="D45" s="40" t="s">
        <v>165</v>
      </c>
      <c r="E45" s="40" t="s">
        <v>166</v>
      </c>
      <c r="F45" s="73" t="s">
        <v>169</v>
      </c>
      <c r="G45" s="74">
        <v>4500000</v>
      </c>
      <c r="H45" s="74">
        <v>9000000</v>
      </c>
      <c r="I45" s="65"/>
    </row>
    <row r="46" spans="1:9" s="1" customFormat="1" ht="60" x14ac:dyDescent="0.2">
      <c r="A46" s="79" t="s">
        <v>167</v>
      </c>
      <c r="B46" s="59" t="s">
        <v>170</v>
      </c>
      <c r="C46" s="13" t="s">
        <v>171</v>
      </c>
      <c r="D46" s="13" t="s">
        <v>172</v>
      </c>
      <c r="E46" s="13" t="s">
        <v>11</v>
      </c>
      <c r="F46" s="28" t="s">
        <v>169</v>
      </c>
      <c r="G46" s="66">
        <v>3500000</v>
      </c>
      <c r="H46" s="66">
        <v>12250000</v>
      </c>
      <c r="I46" s="65"/>
    </row>
    <row r="47" spans="1:9" ht="45" x14ac:dyDescent="0.25">
      <c r="A47" s="79" t="s">
        <v>159</v>
      </c>
      <c r="B47" s="13" t="s">
        <v>160</v>
      </c>
      <c r="C47" s="13" t="s">
        <v>161</v>
      </c>
      <c r="D47" s="13" t="s">
        <v>162</v>
      </c>
      <c r="E47" s="48" t="s">
        <v>163</v>
      </c>
      <c r="F47" s="48" t="s">
        <v>96</v>
      </c>
      <c r="G47" s="28">
        <v>800000</v>
      </c>
      <c r="H47" s="44">
        <v>1600000</v>
      </c>
      <c r="I47" s="1"/>
    </row>
    <row r="48" spans="1:9" s="1" customFormat="1" ht="45" x14ac:dyDescent="0.2">
      <c r="A48" s="79" t="s">
        <v>120</v>
      </c>
      <c r="B48" s="70" t="s">
        <v>121</v>
      </c>
      <c r="C48" s="13" t="s">
        <v>122</v>
      </c>
      <c r="D48" s="13" t="s">
        <v>123</v>
      </c>
      <c r="E48" s="13" t="s">
        <v>11</v>
      </c>
      <c r="F48" s="28" t="s">
        <v>168</v>
      </c>
      <c r="G48" s="71">
        <v>2083333</v>
      </c>
      <c r="H48" s="72">
        <v>7083333</v>
      </c>
      <c r="I48" s="65"/>
    </row>
    <row r="49" spans="1:13" ht="45" x14ac:dyDescent="0.25">
      <c r="A49" s="79" t="s">
        <v>124</v>
      </c>
      <c r="B49" s="13" t="s">
        <v>115</v>
      </c>
      <c r="C49" s="13" t="s">
        <v>116</v>
      </c>
      <c r="D49" s="13" t="s">
        <v>117</v>
      </c>
      <c r="E49" s="13" t="s">
        <v>11</v>
      </c>
      <c r="F49" s="13" t="s">
        <v>118</v>
      </c>
      <c r="G49" s="66">
        <v>6000000</v>
      </c>
      <c r="H49" s="67">
        <v>14800000</v>
      </c>
      <c r="I49" s="1"/>
    </row>
    <row r="50" spans="1:13" ht="60" x14ac:dyDescent="0.25">
      <c r="A50" s="79" t="s">
        <v>158</v>
      </c>
      <c r="B50" s="13" t="s">
        <v>154</v>
      </c>
      <c r="C50" s="13" t="s">
        <v>155</v>
      </c>
      <c r="D50" s="13" t="s">
        <v>156</v>
      </c>
      <c r="E50" s="13" t="s">
        <v>157</v>
      </c>
      <c r="F50" s="13" t="s">
        <v>149</v>
      </c>
      <c r="G50" s="66">
        <f>+H50/2</f>
        <v>7663600</v>
      </c>
      <c r="H50" s="67">
        <v>15327200</v>
      </c>
      <c r="I50" s="1"/>
      <c r="J50" s="68"/>
    </row>
    <row r="51" spans="1:13" ht="45" x14ac:dyDescent="0.25">
      <c r="A51" s="79" t="s">
        <v>150</v>
      </c>
      <c r="B51" s="13" t="s">
        <v>151</v>
      </c>
      <c r="C51" s="13" t="s">
        <v>152</v>
      </c>
      <c r="D51" s="13" t="s">
        <v>153</v>
      </c>
      <c r="E51" s="13" t="s">
        <v>23</v>
      </c>
      <c r="F51" s="13" t="s">
        <v>17</v>
      </c>
      <c r="G51" s="66">
        <v>4000000</v>
      </c>
      <c r="H51" s="67">
        <v>11600000</v>
      </c>
      <c r="I51" s="1"/>
    </row>
    <row r="52" spans="1:13" ht="76.5" customHeight="1" x14ac:dyDescent="0.25">
      <c r="A52" s="79" t="s">
        <v>145</v>
      </c>
      <c r="B52" s="58" t="s">
        <v>146</v>
      </c>
      <c r="C52" s="17" t="s">
        <v>147</v>
      </c>
      <c r="D52" s="17" t="s">
        <v>138</v>
      </c>
      <c r="E52" s="13" t="s">
        <v>148</v>
      </c>
      <c r="F52" s="13" t="s">
        <v>149</v>
      </c>
      <c r="G52" s="66"/>
      <c r="H52" s="67">
        <v>46594953</v>
      </c>
      <c r="I52" s="1" t="s">
        <v>18</v>
      </c>
      <c r="K52" s="69"/>
      <c r="L52" s="69"/>
      <c r="M52" s="69"/>
    </row>
    <row r="53" spans="1:13" ht="60" x14ac:dyDescent="0.25">
      <c r="A53" s="79" t="s">
        <v>140</v>
      </c>
      <c r="B53" s="58" t="s">
        <v>139</v>
      </c>
      <c r="C53" s="17" t="s">
        <v>137</v>
      </c>
      <c r="D53" s="13" t="s">
        <v>138</v>
      </c>
      <c r="E53" s="13" t="s">
        <v>11</v>
      </c>
      <c r="F53" s="13" t="s">
        <v>118</v>
      </c>
      <c r="G53" s="66">
        <v>5000000</v>
      </c>
      <c r="H53" s="67">
        <v>9716667</v>
      </c>
      <c r="I53" s="1"/>
    </row>
    <row r="54" spans="1:13" ht="60" x14ac:dyDescent="0.25">
      <c r="A54" s="79" t="s">
        <v>136</v>
      </c>
      <c r="B54" s="58" t="s">
        <v>141</v>
      </c>
      <c r="C54" s="17" t="s">
        <v>142</v>
      </c>
      <c r="D54" s="13" t="s">
        <v>143</v>
      </c>
      <c r="E54" s="13" t="s">
        <v>133</v>
      </c>
      <c r="F54" s="13" t="s">
        <v>144</v>
      </c>
      <c r="G54" s="66">
        <v>2800000</v>
      </c>
      <c r="H54" s="67">
        <v>7000000</v>
      </c>
      <c r="I54" s="1"/>
    </row>
    <row r="55" spans="1:13" ht="60" x14ac:dyDescent="0.25">
      <c r="A55" s="79" t="s">
        <v>135</v>
      </c>
      <c r="B55" s="13" t="s">
        <v>130</v>
      </c>
      <c r="C55" s="13" t="s">
        <v>131</v>
      </c>
      <c r="D55" s="13" t="s">
        <v>132</v>
      </c>
      <c r="E55" s="13" t="s">
        <v>133</v>
      </c>
      <c r="F55" s="13" t="s">
        <v>134</v>
      </c>
      <c r="G55" s="66">
        <f>+H55/2</f>
        <v>8925000</v>
      </c>
      <c r="H55" s="67">
        <v>17850000</v>
      </c>
      <c r="I55" s="1" t="s">
        <v>18</v>
      </c>
    </row>
    <row r="56" spans="1:13" ht="60" x14ac:dyDescent="0.25">
      <c r="A56" s="79" t="s">
        <v>125</v>
      </c>
      <c r="B56" s="57" t="s">
        <v>126</v>
      </c>
      <c r="C56" s="13" t="s">
        <v>127</v>
      </c>
      <c r="D56" s="13" t="s">
        <v>128</v>
      </c>
      <c r="E56" s="20" t="s">
        <v>11</v>
      </c>
      <c r="F56" s="13" t="s">
        <v>129</v>
      </c>
      <c r="G56" s="66">
        <v>5000000</v>
      </c>
      <c r="H56" s="67">
        <v>3250000</v>
      </c>
      <c r="I56" s="1"/>
    </row>
    <row r="57" spans="1:13" ht="27" customHeight="1" x14ac:dyDescent="0.25">
      <c r="A57" s="79" t="s">
        <v>214</v>
      </c>
      <c r="B57" s="89" t="s">
        <v>190</v>
      </c>
      <c r="C57" s="90"/>
      <c r="D57" s="90"/>
      <c r="E57" s="90"/>
      <c r="F57" s="90"/>
      <c r="G57" s="90"/>
      <c r="H57" s="91"/>
      <c r="I57" s="1"/>
    </row>
    <row r="58" spans="1:13" ht="150" x14ac:dyDescent="0.25">
      <c r="A58" s="79" t="s">
        <v>215</v>
      </c>
      <c r="B58" s="70" t="s">
        <v>212</v>
      </c>
      <c r="C58" s="13" t="s">
        <v>213</v>
      </c>
      <c r="D58" s="13" t="s">
        <v>216</v>
      </c>
      <c r="E58" s="20" t="s">
        <v>11</v>
      </c>
      <c r="F58" s="81" t="s">
        <v>118</v>
      </c>
      <c r="G58" s="82">
        <v>1500000</v>
      </c>
      <c r="H58" s="83">
        <v>4500000</v>
      </c>
    </row>
    <row r="59" spans="1:13" ht="225" x14ac:dyDescent="0.25">
      <c r="A59" s="79" t="s">
        <v>217</v>
      </c>
      <c r="B59" s="70" t="s">
        <v>220</v>
      </c>
      <c r="C59" s="13" t="s">
        <v>218</v>
      </c>
      <c r="D59" s="13" t="s">
        <v>219</v>
      </c>
      <c r="E59" s="20"/>
      <c r="F59" s="81" t="s">
        <v>168</v>
      </c>
      <c r="G59" s="82"/>
      <c r="H59" s="83">
        <v>725900000</v>
      </c>
      <c r="I59" s="84" t="s">
        <v>18</v>
      </c>
    </row>
    <row r="60" spans="1:13" ht="60" x14ac:dyDescent="0.25">
      <c r="A60" s="79" t="s">
        <v>221</v>
      </c>
      <c r="B60" s="70" t="s">
        <v>222</v>
      </c>
      <c r="C60" s="13" t="s">
        <v>223</v>
      </c>
      <c r="D60" s="13" t="s">
        <v>224</v>
      </c>
      <c r="E60" s="20" t="s">
        <v>225</v>
      </c>
      <c r="F60" s="81" t="s">
        <v>226</v>
      </c>
      <c r="G60" s="82">
        <v>25000000</v>
      </c>
      <c r="H60" s="83">
        <v>50000000</v>
      </c>
      <c r="I60" s="84"/>
      <c r="K60" s="69">
        <v>8000000</v>
      </c>
      <c r="L60" s="69">
        <f>+K60*19%</f>
        <v>1520000</v>
      </c>
      <c r="M60" s="92">
        <f>+K60+L60</f>
        <v>9520000</v>
      </c>
    </row>
    <row r="61" spans="1:13" ht="105" x14ac:dyDescent="0.25">
      <c r="A61" s="79" t="s">
        <v>227</v>
      </c>
      <c r="B61" s="70" t="s">
        <v>228</v>
      </c>
      <c r="C61" s="13" t="s">
        <v>229</v>
      </c>
      <c r="D61" s="13" t="s">
        <v>98</v>
      </c>
      <c r="E61" s="20" t="s">
        <v>23</v>
      </c>
      <c r="F61" s="81" t="s">
        <v>12</v>
      </c>
      <c r="G61" s="82">
        <v>9520000</v>
      </c>
      <c r="H61" s="83">
        <f>+G61*9</f>
        <v>85680000</v>
      </c>
      <c r="I61" s="84" t="s">
        <v>18</v>
      </c>
      <c r="M61">
        <f>+M60*9</f>
        <v>85680000</v>
      </c>
    </row>
  </sheetData>
  <mergeCells count="3">
    <mergeCell ref="B1:H2"/>
    <mergeCell ref="B28:H28"/>
    <mergeCell ref="B57:H57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founder</cp:lastModifiedBy>
  <dcterms:created xsi:type="dcterms:W3CDTF">2017-08-03T20:40:07Z</dcterms:created>
  <dcterms:modified xsi:type="dcterms:W3CDTF">2017-12-16T00:23:40Z</dcterms:modified>
</cp:coreProperties>
</file>